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80" windowHeight="18420" tabRatio="500" activeTab="0"/>
  </bookViews>
  <sheets>
    <sheet name="ex17-33.dat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<sst xmlns="http://schemas.openxmlformats.org/spreadsheetml/2006/main" count="25" uniqueCount="21">
  <si>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Newt</t>
  </si>
  <si>
    <t>Exp</t>
  </si>
  <si>
    <t>Ctrl</t>
  </si>
  <si>
    <t>diff</t>
  </si>
  <si>
    <t>H0: mean difference is 0</t>
  </si>
  <si>
    <t>Ha: mean difference &lt; 0</t>
  </si>
  <si>
    <t>with outlier:</t>
  </si>
  <si>
    <t>mean</t>
  </si>
  <si>
    <t>stdev</t>
  </si>
  <si>
    <t>t-score</t>
  </si>
  <si>
    <t>p-value</t>
  </si>
  <si>
    <t>significant evidence that the mean healing rate is lower in the experimental newt</t>
  </si>
  <si>
    <t>outlier</t>
  </si>
  <si>
    <t>determining outlier:</t>
  </si>
  <si>
    <t>q1</t>
  </si>
  <si>
    <t>q3</t>
  </si>
  <si>
    <t>q1-1.5IQR</t>
  </si>
  <si>
    <t>q3+1.5IQR</t>
  </si>
  <si>
    <t>diff without outliers</t>
  </si>
  <si>
    <t>mean</t>
  </si>
  <si>
    <t>more significant evidence!!!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</si>
</sst>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20" sqref="H20"/>
    </sheetView>
  </sheetViews>
  <sheetFormatPr defaultColWidth="11.0039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8" ht="12.75">
      <c r="A2">
        <v>1</v>
      </c>
      <c r="B2">
        <v>28</v>
      </c>
      <c r="C2">
        <v>36</v>
      </c>
      <c r="D2">
        <f>B2-C2</f>
        <v>-8</v>
      </c>
      <c r="F2" t="s">
        <v>4</v>
      </c>
      <c r="H2" t="s">
        <v>5</v>
      </c>
    </row>
    <row r="3" spans="1:6" ht="12.75">
      <c r="A3">
        <v>2</v>
      </c>
      <c r="B3">
        <v>31</v>
      </c>
      <c r="C3">
        <v>41</v>
      </c>
      <c r="D3">
        <f>B3-C3</f>
        <v>-10</v>
      </c>
      <c r="F3" t="s">
        <v>6</v>
      </c>
    </row>
    <row r="4" spans="1:7" ht="12.75">
      <c r="A4">
        <v>3</v>
      </c>
      <c r="B4">
        <v>27</v>
      </c>
      <c r="C4">
        <v>39</v>
      </c>
      <c r="D4">
        <f aca="true" t="shared" si="0" ref="D4:D13">B4-C4</f>
        <v>-12</v>
      </c>
      <c r="F4" t="s">
        <v>7</v>
      </c>
      <c r="G4">
        <f>AVERAGE(D2:D13)</f>
        <v>-6.416666666666667</v>
      </c>
    </row>
    <row r="5" spans="1:7" ht="12.75">
      <c r="A5">
        <v>4</v>
      </c>
      <c r="B5">
        <v>33</v>
      </c>
      <c r="C5">
        <v>42</v>
      </c>
      <c r="D5">
        <f t="shared" si="0"/>
        <v>-9</v>
      </c>
      <c r="F5" t="s">
        <v>8</v>
      </c>
      <c r="G5">
        <f>STDEV(D2:D13)</f>
        <v>10.706483450638117</v>
      </c>
    </row>
    <row r="6" spans="1:7" ht="12.75">
      <c r="A6">
        <v>5</v>
      </c>
      <c r="B6">
        <v>33</v>
      </c>
      <c r="C6">
        <v>44</v>
      </c>
      <c r="D6">
        <f t="shared" si="0"/>
        <v>-11</v>
      </c>
      <c r="F6" t="s">
        <v>9</v>
      </c>
      <c r="G6">
        <f>(G4-0)/(G5/SQRT(12))</f>
        <v>-2.076123824062492</v>
      </c>
    </row>
    <row r="7" spans="1:8" ht="12.75">
      <c r="A7">
        <v>6</v>
      </c>
      <c r="B7">
        <v>38</v>
      </c>
      <c r="C7">
        <v>39</v>
      </c>
      <c r="D7">
        <f t="shared" si="0"/>
        <v>-1</v>
      </c>
      <c r="F7" t="s">
        <v>10</v>
      </c>
      <c r="G7">
        <f>TDIST(ABS(G6),11,1)</f>
        <v>0.031056335118813935</v>
      </c>
      <c r="H7" t="s">
        <v>11</v>
      </c>
    </row>
    <row r="8" spans="1:4" ht="12.75">
      <c r="A8">
        <v>7</v>
      </c>
      <c r="B8">
        <v>45</v>
      </c>
      <c r="C8">
        <v>39</v>
      </c>
      <c r="D8">
        <f t="shared" si="0"/>
        <v>6</v>
      </c>
    </row>
    <row r="9" spans="1:6" ht="12.75">
      <c r="A9">
        <v>8</v>
      </c>
      <c r="B9">
        <v>25</v>
      </c>
      <c r="C9">
        <v>56</v>
      </c>
      <c r="D9">
        <f t="shared" si="0"/>
        <v>-31</v>
      </c>
      <c r="E9" t="s">
        <v>12</v>
      </c>
      <c r="F9" t="s">
        <v>13</v>
      </c>
    </row>
    <row r="10" spans="1:7" ht="12.75">
      <c r="A10">
        <v>9</v>
      </c>
      <c r="B10">
        <v>28</v>
      </c>
      <c r="C10">
        <v>33</v>
      </c>
      <c r="D10">
        <f t="shared" si="0"/>
        <v>-5</v>
      </c>
      <c r="F10" t="s">
        <v>14</v>
      </c>
      <c r="G10">
        <f>QUARTILE(D2:D13,1)</f>
        <v>-10.25</v>
      </c>
    </row>
    <row r="11" spans="1:7" ht="12.75">
      <c r="A11">
        <v>10</v>
      </c>
      <c r="B11">
        <v>33</v>
      </c>
      <c r="C11">
        <v>20</v>
      </c>
      <c r="D11">
        <f t="shared" si="0"/>
        <v>13</v>
      </c>
      <c r="E11" t="s">
        <v>12</v>
      </c>
      <c r="F11" t="s">
        <v>15</v>
      </c>
      <c r="G11">
        <f>QUARTILE(D2:D13,3)</f>
        <v>-1.75</v>
      </c>
    </row>
    <row r="12" spans="1:7" ht="12.75">
      <c r="A12">
        <v>11</v>
      </c>
      <c r="B12">
        <v>47</v>
      </c>
      <c r="C12">
        <v>49</v>
      </c>
      <c r="D12">
        <f t="shared" si="0"/>
        <v>-2</v>
      </c>
      <c r="F12" t="s">
        <v>16</v>
      </c>
      <c r="G12">
        <f>G10-1.5*(G11-G10)</f>
        <v>-23</v>
      </c>
    </row>
    <row r="13" spans="1:7" ht="12.75">
      <c r="A13">
        <v>12</v>
      </c>
      <c r="B13">
        <v>23</v>
      </c>
      <c r="C13">
        <v>30</v>
      </c>
      <c r="D13">
        <f t="shared" si="0"/>
        <v>-7</v>
      </c>
      <c r="F13" t="s">
        <v>17</v>
      </c>
      <c r="G13">
        <f>G11+1.5*(G11-G10)</f>
        <v>11</v>
      </c>
    </row>
    <row r="15" ht="12.75">
      <c r="D15" t="s">
        <v>18</v>
      </c>
    </row>
    <row r="16" spans="4:7" ht="12.75">
      <c r="D16">
        <f>D2</f>
        <v>-8</v>
      </c>
      <c r="F16" t="s">
        <v>19</v>
      </c>
      <c r="G16">
        <f>AVERAGE(D16:D25)</f>
        <v>-5.9</v>
      </c>
    </row>
    <row r="17" spans="4:7" ht="12.75">
      <c r="D17">
        <f>D3</f>
        <v>-10</v>
      </c>
      <c r="F17" t="s">
        <v>8</v>
      </c>
      <c r="G17">
        <f>STDEV(D16:D25)</f>
        <v>5.546770832355224</v>
      </c>
    </row>
    <row r="18" spans="4:7" ht="12.75">
      <c r="D18">
        <f>D4</f>
        <v>-12</v>
      </c>
      <c r="F18" t="s">
        <v>9</v>
      </c>
      <c r="G18">
        <f>(G16-0)/(G17/SQRT(10))</f>
        <v>-3.363657659364894</v>
      </c>
    </row>
    <row r="19" spans="4:8" ht="12.75">
      <c r="D19">
        <f>D5</f>
        <v>-9</v>
      </c>
      <c r="F19" t="s">
        <v>10</v>
      </c>
      <c r="G19">
        <f>TDIST(ABS(G18),9,1)</f>
        <v>0.004170279942737494</v>
      </c>
      <c r="H19" t="s">
        <v>20</v>
      </c>
    </row>
    <row r="20" ht="12.75">
      <c r="D20">
        <f>D6</f>
        <v>-11</v>
      </c>
    </row>
    <row r="21" ht="12.75">
      <c r="D21">
        <f>D7</f>
        <v>-1</v>
      </c>
    </row>
    <row r="22" ht="12.75">
      <c r="D22">
        <f>D8</f>
        <v>6</v>
      </c>
    </row>
    <row r="23" ht="12.75">
      <c r="D23">
        <f>D10</f>
        <v>-5</v>
      </c>
    </row>
    <row r="24" ht="12.75">
      <c r="D24">
        <f>D12</f>
        <v>-2</v>
      </c>
    </row>
    <row r="25" ht="12.75">
      <c r="D25">
        <f>D13</f>
        <v>-7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2008-08-10T18:12:11Z</dcterms:created>
  <dcterms:modified xsi:type="dcterms:W3CDTF">2009-10-28T18:15:31Z</dcterms:modified>
  <cp:category/>
  <cp:version/>
  <cp:contentType/>
  <cp:contentStatus/>
</cp:coreProperties>
</file>